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5\1 výzva\"/>
    </mc:Choice>
  </mc:AlternateContent>
  <xr:revisionPtr revIDLastSave="0" documentId="13_ncr:1_{7D3DDE8C-A28D-47EA-979E-4F276D78459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T13" i="1"/>
  <c r="P13" i="1"/>
  <c r="T7" i="1"/>
  <c r="S8" i="1"/>
  <c r="S10" i="1"/>
  <c r="T10" i="1"/>
  <c r="P10" i="1"/>
  <c r="T11" i="1" l="1"/>
  <c r="S12" i="1"/>
  <c r="P12" i="1"/>
  <c r="S9" i="1"/>
  <c r="T9" i="1"/>
  <c r="S11" i="1"/>
  <c r="P9" i="1"/>
  <c r="P11" i="1"/>
  <c r="T12" i="1" l="1"/>
  <c r="P7" i="1"/>
  <c r="Q16" i="1" s="1"/>
  <c r="S7" i="1"/>
  <c r="R16" i="1" s="1"/>
</calcChain>
</file>

<file path=xl/sharedStrings.xml><?xml version="1.0" encoding="utf-8"?>
<sst xmlns="http://schemas.openxmlformats.org/spreadsheetml/2006/main" count="73" uniqueCount="59">
  <si>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</si>
  <si>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</si>
  <si>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</si>
  <si>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</si>
  <si>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</si>
  <si>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</si>
  <si>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</si>
  <si>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</si>
  <si>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</si>
  <si>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</si>
  <si>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</si>
  <si>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</si>
  <si>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</si>
  <si>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</si>
  <si>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</si>
  <si>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</si>
  <si>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</si>
  <si>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</si>
  <si>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</si>
  <si>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</si>
  <si>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</si>
  <si>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</si>
  <si>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</si>
  <si>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</si>
  <si>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</si>
  <si>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</si>
  <si>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</si>
  <si>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</si>
  <si>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</si>
  <si>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</si>
  <si>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</si>
  <si>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</si>
  <si>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</si>
  <si>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</si>
  <si>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</si>
  <si>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Společná faktura</t>
  </si>
  <si>
    <t xml:space="preserve">Bc. Tereza Huclová, 
Tel.: 37763 1042  </t>
  </si>
  <si>
    <t>Univerzitní 8, 
301 00 Plzeň, 
Rektorát - Odbor kvality,
místnost UR 116</t>
  </si>
  <si>
    <t>Notebook 16''</t>
  </si>
  <si>
    <t xml:space="preserve">Dokovací stanice </t>
  </si>
  <si>
    <t>Monitor 27''</t>
  </si>
  <si>
    <t>Batoh na notebook</t>
  </si>
  <si>
    <t>Adaptér Displayport na VGA</t>
  </si>
  <si>
    <t>Adaptér Display port (M) --&gt; VGA (F). Součástí kabel 15 - 20 cm.</t>
  </si>
  <si>
    <t>Záruka na zboží min. 36 měsíců.</t>
  </si>
  <si>
    <t>21 dní, nejpozději však do 20.12.2024 (platí co nastane dříve)</t>
  </si>
  <si>
    <t xml:space="preserve">Příloha č. 2 Kupní smlouvy - technická specifikace
Výpočetní technika (III.) 155 - 2024 </t>
  </si>
  <si>
    <t>Operační systém Windows 11, stačí ve verzi Home, předinstalovaný (nesmí to být licence typu K12 (EDU)). 
OS Windows požadujeme z důvodu kompatibility s interními aplikacemi ZČU (Stag, Magion,...).</t>
  </si>
  <si>
    <t>Záruka na zboží min. 36 měsíců, servis NBD on site.</t>
  </si>
  <si>
    <t>Pokud financováno z projektových prostředků, pak ŘEŠITEL uvede: NÁZEV A ČÍSLO DOTAČNÍHO PROJEKTU</t>
  </si>
  <si>
    <t>Výkon procesoru v Passmark CPU více než 17 400 bodů. 
Operační paměť min. 16 GB LPDDR5. 
Displej 16'' IPS matný, nedotykový, rozlišení min. 1920 x 1200, svítivost min. 300 nits.
Grafika integrovaná.   
Úložiště min. 1TB SSD.
Webkamera min. 1080px. Interní mikrofon.
Obsahuje integrovaný bezdrátový adaptér WiFi 6E a Bluetooth min. v5.3. 
Porty min.: 
2x USB-C 3.2 Gen 2x2 (přenos dat, přenosová rychlost signálu 20 Gb/s, podpora DisplayPort 1.4, napájení notebooku), 
2x USB 3.2 Gen 1, 
1x kombinovaný konektor sluchátek/mikrofonu, 
1x HDMI 2.1 (4K @60Hz),
1x RJ-45 (LAN). 
Možnost připojení dokovací stanice přes USB-C a dobíjení z této dokovací stanice. 
Podsvícená klávesnice s numerickými klávesami. Klávesnice odolná proti polití. Touchpad.
Podpora prostřednictvím internetu umožňuje stahování ovladačů a manuálu z internetu adresně pro konkrétní zadaný typ (sériové číslo) zařízení.  
Záruka min. 36 měsíců, servis NBD on site.</t>
  </si>
  <si>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1. </t>
    </r>
    <r>
      <rPr>
        <sz val="11"/>
        <color theme="1"/>
        <rFont val="Calibri"/>
        <family val="2"/>
        <charset val="238"/>
        <scheme val="minor"/>
      </rPr>
      <t xml:space="preserve">
Vstup USB-C. 
Obsahuje zdroj, přes dokovací stanici lze dobíjet připojené zařízení.  
Porty min.: 2x Display port, 1x HDMI, 4x USB-A Gen 3.2,  1x USB-C, Gigabitový Ethernet RJ-45, audio port jack 3,5 mm.</t>
    </r>
  </si>
  <si>
    <r>
      <t xml:space="preserve">Batoh na notebook - </t>
    </r>
    <r>
      <rPr>
        <b/>
        <sz val="11"/>
        <color theme="1"/>
        <rFont val="Calibri"/>
        <family val="2"/>
        <charset val="238"/>
        <scheme val="minor"/>
      </rPr>
      <t>kompatibilní s pol.č. 1.</t>
    </r>
    <r>
      <rPr>
        <sz val="11"/>
        <color theme="1"/>
        <rFont val="Calibri"/>
        <family val="2"/>
        <charset val="238"/>
        <scheme val="minor"/>
      </rPr>
      <t xml:space="preserve">
Do batohu se vejde kromě notebooku i napájecí adaptér a myš. Hlavní kapsa dělená organizérem, nastavitelné popruhy, polstrované popruhy a poutko pro připevnění ke kufru, prodyšná a vyztužená záda. 
Barva se preferuje černá.</t>
    </r>
  </si>
  <si>
    <t>Monitor o úhlopříčce 27", IPS, Full HD, min. 1920 x 1080 (16:9), min. 100 Hz, antireflexní displej, bar. hloubka 6 bit, odezva max. 5 ms, nastavitelná výška, pivot, Power Delivery max. 15 W, HDMI, DisplayPort a VGA, USB, USB-C a USB-B datové rozhraní, VESA.
Záruka min. 36 měsíců.</t>
  </si>
  <si>
    <t>14 dní</t>
  </si>
  <si>
    <t>Václava Vlková,
Tel.: 37763 1146</t>
  </si>
  <si>
    <t>Univerzitní 8, 
301 00 Plzeň, 
Rektorát - Ekonomický odbor,
místnost UR 221</t>
  </si>
  <si>
    <t>Ergonomická drátová myš</t>
  </si>
  <si>
    <t>Pro praváky, drátová USB.
Ergonomické vertikální provedení s optimálním cca 57° úhlem a pohodlnou opěrkou palce snižující zátež paže a zápěstí. 
Rolovací kolečko, min. 6 tlačítek.
Rozhraní/konektivita: USB-A.
Délka kabelu min. 1,5 m.
Nastavitelné DPI: 800 dpi - 2400 dpi.
Rozlišení senzoru: 800, 1200, 1600, 2400 dpi.
Snímač pohybu: optický.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</si>
</sst>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49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7" fillId="4" borderId="18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7" fillId="4" borderId="16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7" fillId="4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16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0" fillId="3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27" fillId="4" borderId="20" xfId="0" applyFont="1" applyFill="1" applyBorder="1" applyAlignment="1" applyProtection="1">
      <alignment horizontal="center" vertical="center" wrapTex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68" zoomScaleNormal="68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6" customWidth="1"/>
    <col min="5" max="5" width="10.5703125" style="22" customWidth="1"/>
    <col min="6" max="6" width="143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3.42578125" style="1" hidden="1" customWidth="1"/>
    <col min="12" max="12" width="31.5703125" style="1" customWidth="1"/>
    <col min="13" max="13" width="23.5703125" style="1" customWidth="1"/>
    <col min="14" max="14" width="34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28515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33</v>
      </c>
      <c r="H6" s="30" t="s">
        <v>27</v>
      </c>
      <c r="I6" s="31" t="s">
        <v>19</v>
      </c>
      <c r="J6" s="29" t="s">
        <v>20</v>
      </c>
      <c r="K6" s="29" t="s">
        <v>49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82" customHeight="1" thickTop="1" x14ac:dyDescent="0.25">
      <c r="A7" s="36"/>
      <c r="B7" s="37">
        <v>1</v>
      </c>
      <c r="C7" s="38" t="s">
        <v>38</v>
      </c>
      <c r="D7" s="39">
        <v>2</v>
      </c>
      <c r="E7" s="40" t="s">
        <v>30</v>
      </c>
      <c r="F7" s="41" t="s">
        <v>50</v>
      </c>
      <c r="G7" s="138"/>
      <c r="H7" s="143"/>
      <c r="I7" s="42" t="s">
        <v>35</v>
      </c>
      <c r="J7" s="43" t="s">
        <v>34</v>
      </c>
      <c r="K7" s="44"/>
      <c r="L7" s="45" t="s">
        <v>48</v>
      </c>
      <c r="M7" s="46" t="s">
        <v>36</v>
      </c>
      <c r="N7" s="46" t="s">
        <v>37</v>
      </c>
      <c r="O7" s="47" t="s">
        <v>45</v>
      </c>
      <c r="P7" s="48">
        <f>D7*Q7</f>
        <v>40400</v>
      </c>
      <c r="Q7" s="49">
        <v>20200</v>
      </c>
      <c r="R7" s="144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64.5" customHeight="1" x14ac:dyDescent="0.25">
      <c r="A8" s="36"/>
      <c r="B8" s="54"/>
      <c r="C8" s="55"/>
      <c r="D8" s="56"/>
      <c r="E8" s="57"/>
      <c r="F8" s="58" t="s">
        <v>47</v>
      </c>
      <c r="G8" s="139"/>
      <c r="H8" s="59" t="s">
        <v>34</v>
      </c>
      <c r="I8" s="60"/>
      <c r="J8" s="61"/>
      <c r="K8" s="62"/>
      <c r="L8" s="63"/>
      <c r="M8" s="64"/>
      <c r="N8" s="64"/>
      <c r="O8" s="65"/>
      <c r="P8" s="66"/>
      <c r="Q8" s="67"/>
      <c r="R8" s="145"/>
      <c r="S8" s="68">
        <f>D7*R8</f>
        <v>0</v>
      </c>
      <c r="T8" s="69"/>
      <c r="U8" s="70"/>
      <c r="V8" s="71"/>
    </row>
    <row r="9" spans="1:22" ht="84" customHeight="1" x14ac:dyDescent="0.25">
      <c r="A9" s="36"/>
      <c r="B9" s="72">
        <v>2</v>
      </c>
      <c r="C9" s="73" t="s">
        <v>39</v>
      </c>
      <c r="D9" s="74">
        <v>2</v>
      </c>
      <c r="E9" s="75" t="s">
        <v>30</v>
      </c>
      <c r="F9" s="76" t="s">
        <v>51</v>
      </c>
      <c r="G9" s="140"/>
      <c r="H9" s="77" t="s">
        <v>34</v>
      </c>
      <c r="I9" s="60"/>
      <c r="J9" s="61"/>
      <c r="K9" s="78"/>
      <c r="L9" s="79"/>
      <c r="M9" s="80"/>
      <c r="N9" s="80"/>
      <c r="O9" s="65"/>
      <c r="P9" s="81">
        <f>D9*Q9</f>
        <v>6460</v>
      </c>
      <c r="Q9" s="82">
        <v>3230</v>
      </c>
      <c r="R9" s="146"/>
      <c r="S9" s="83">
        <f>D9*R9</f>
        <v>0</v>
      </c>
      <c r="T9" s="84" t="str">
        <f t="shared" ref="T9:T11" si="0">IF(ISNUMBER(R9), IF(R9&gt;Q9,"NEVYHOVUJE","VYHOVUJE")," ")</f>
        <v xml:space="preserve"> </v>
      </c>
      <c r="U9" s="70"/>
      <c r="V9" s="85" t="s">
        <v>13</v>
      </c>
    </row>
    <row r="10" spans="1:22" ht="72.75" customHeight="1" x14ac:dyDescent="0.25">
      <c r="A10" s="36"/>
      <c r="B10" s="72">
        <v>3</v>
      </c>
      <c r="C10" s="73" t="s">
        <v>40</v>
      </c>
      <c r="D10" s="74">
        <v>2</v>
      </c>
      <c r="E10" s="75" t="s">
        <v>30</v>
      </c>
      <c r="F10" s="76" t="s">
        <v>53</v>
      </c>
      <c r="G10" s="140"/>
      <c r="H10" s="77" t="s">
        <v>34</v>
      </c>
      <c r="I10" s="60"/>
      <c r="J10" s="61"/>
      <c r="K10" s="78"/>
      <c r="L10" s="79" t="s">
        <v>44</v>
      </c>
      <c r="M10" s="80"/>
      <c r="N10" s="80"/>
      <c r="O10" s="65"/>
      <c r="P10" s="81">
        <f>D10*Q10</f>
        <v>7400</v>
      </c>
      <c r="Q10" s="82">
        <v>3700</v>
      </c>
      <c r="R10" s="146"/>
      <c r="S10" s="83">
        <f>D10*R10</f>
        <v>0</v>
      </c>
      <c r="T10" s="84" t="str">
        <f t="shared" ref="T10" si="1">IF(ISNUMBER(R10), IF(R10&gt;Q10,"NEVYHOVUJE","VYHOVUJE")," ")</f>
        <v xml:space="preserve"> </v>
      </c>
      <c r="U10" s="70"/>
      <c r="V10" s="85" t="s">
        <v>12</v>
      </c>
    </row>
    <row r="11" spans="1:22" ht="78" customHeight="1" x14ac:dyDescent="0.25">
      <c r="A11" s="36"/>
      <c r="B11" s="72">
        <v>4</v>
      </c>
      <c r="C11" s="73" t="s">
        <v>41</v>
      </c>
      <c r="D11" s="74">
        <v>2</v>
      </c>
      <c r="E11" s="75" t="s">
        <v>30</v>
      </c>
      <c r="F11" s="76" t="s">
        <v>52</v>
      </c>
      <c r="G11" s="140"/>
      <c r="H11" s="77" t="s">
        <v>34</v>
      </c>
      <c r="I11" s="60"/>
      <c r="J11" s="61"/>
      <c r="K11" s="78"/>
      <c r="L11" s="86"/>
      <c r="M11" s="80"/>
      <c r="N11" s="80"/>
      <c r="O11" s="65"/>
      <c r="P11" s="81">
        <f>D11*Q11</f>
        <v>2800</v>
      </c>
      <c r="Q11" s="82">
        <v>1400</v>
      </c>
      <c r="R11" s="146"/>
      <c r="S11" s="83">
        <f>D11*R11</f>
        <v>0</v>
      </c>
      <c r="T11" s="84" t="str">
        <f t="shared" si="0"/>
        <v xml:space="preserve"> </v>
      </c>
      <c r="U11" s="70"/>
      <c r="V11" s="87" t="s">
        <v>14</v>
      </c>
    </row>
    <row r="12" spans="1:22" ht="57.75" customHeight="1" thickBot="1" x14ac:dyDescent="0.3">
      <c r="A12" s="36"/>
      <c r="B12" s="88">
        <v>5</v>
      </c>
      <c r="C12" s="89" t="s">
        <v>42</v>
      </c>
      <c r="D12" s="90">
        <v>2</v>
      </c>
      <c r="E12" s="91" t="s">
        <v>30</v>
      </c>
      <c r="F12" s="92" t="s">
        <v>43</v>
      </c>
      <c r="G12" s="141"/>
      <c r="H12" s="93" t="s">
        <v>34</v>
      </c>
      <c r="I12" s="60"/>
      <c r="J12" s="61"/>
      <c r="K12" s="78"/>
      <c r="L12" s="94"/>
      <c r="M12" s="80"/>
      <c r="N12" s="80"/>
      <c r="O12" s="65"/>
      <c r="P12" s="95">
        <f>D12*Q12</f>
        <v>500</v>
      </c>
      <c r="Q12" s="96">
        <v>250</v>
      </c>
      <c r="R12" s="147"/>
      <c r="S12" s="97">
        <f>D12*R12</f>
        <v>0</v>
      </c>
      <c r="T12" s="98" t="str">
        <f t="shared" ref="T12" si="2">IF(ISNUMBER(R12), IF(R12&gt;Q12,"NEVYHOVUJE","VYHOVUJE")," ")</f>
        <v xml:space="preserve"> </v>
      </c>
      <c r="U12" s="70"/>
      <c r="V12" s="99"/>
    </row>
    <row r="13" spans="1:22" ht="178.5" customHeight="1" thickBot="1" x14ac:dyDescent="0.3">
      <c r="A13" s="36"/>
      <c r="B13" s="100">
        <v>6</v>
      </c>
      <c r="C13" s="101" t="s">
        <v>57</v>
      </c>
      <c r="D13" s="102">
        <v>1</v>
      </c>
      <c r="E13" s="103" t="s">
        <v>30</v>
      </c>
      <c r="F13" s="104" t="s">
        <v>58</v>
      </c>
      <c r="G13" s="142"/>
      <c r="H13" s="105" t="s">
        <v>34</v>
      </c>
      <c r="I13" s="101" t="s">
        <v>35</v>
      </c>
      <c r="J13" s="101" t="s">
        <v>34</v>
      </c>
      <c r="K13" s="106"/>
      <c r="L13" s="107"/>
      <c r="M13" s="108" t="s">
        <v>55</v>
      </c>
      <c r="N13" s="108" t="s">
        <v>56</v>
      </c>
      <c r="O13" s="109" t="s">
        <v>54</v>
      </c>
      <c r="P13" s="110">
        <f>D13*Q13</f>
        <v>600</v>
      </c>
      <c r="Q13" s="111">
        <v>600</v>
      </c>
      <c r="R13" s="148"/>
      <c r="S13" s="112">
        <f>D13*R13</f>
        <v>0</v>
      </c>
      <c r="T13" s="113" t="str">
        <f t="shared" ref="T13" si="3">IF(ISNUMBER(R13), IF(R13&gt;Q13,"NEVYHOVUJE","VYHOVUJE")," ")</f>
        <v xml:space="preserve"> </v>
      </c>
      <c r="U13" s="114"/>
      <c r="V13" s="115" t="s">
        <v>15</v>
      </c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16" t="s">
        <v>29</v>
      </c>
      <c r="C15" s="116"/>
      <c r="D15" s="116"/>
      <c r="E15" s="116"/>
      <c r="F15" s="116"/>
      <c r="G15" s="116"/>
      <c r="H15" s="117"/>
      <c r="I15" s="117"/>
      <c r="J15" s="118"/>
      <c r="K15" s="118"/>
      <c r="L15" s="27"/>
      <c r="M15" s="27"/>
      <c r="N15" s="27"/>
      <c r="O15" s="119"/>
      <c r="P15" s="119"/>
      <c r="Q15" s="120" t="s">
        <v>9</v>
      </c>
      <c r="R15" s="121" t="s">
        <v>10</v>
      </c>
      <c r="S15" s="122"/>
      <c r="T15" s="123"/>
      <c r="U15" s="124"/>
      <c r="V15" s="125"/>
    </row>
    <row r="16" spans="1:22" ht="50.45" customHeight="1" thickTop="1" thickBot="1" x14ac:dyDescent="0.3">
      <c r="B16" s="126" t="s">
        <v>28</v>
      </c>
      <c r="C16" s="126"/>
      <c r="D16" s="126"/>
      <c r="E16" s="126"/>
      <c r="F16" s="126"/>
      <c r="G16" s="126"/>
      <c r="H16" s="126"/>
      <c r="I16" s="127"/>
      <c r="L16" s="7"/>
      <c r="M16" s="7"/>
      <c r="N16" s="7"/>
      <c r="O16" s="128"/>
      <c r="P16" s="128"/>
      <c r="Q16" s="129">
        <f>SUM(P7:P13)</f>
        <v>58160</v>
      </c>
      <c r="R16" s="130">
        <f>SUM(S7:S13)</f>
        <v>0</v>
      </c>
      <c r="S16" s="131"/>
      <c r="T16" s="132"/>
    </row>
    <row r="17" spans="2:19" ht="15.75" thickTop="1" x14ac:dyDescent="0.25">
      <c r="B17" s="133" t="s">
        <v>32</v>
      </c>
      <c r="C17" s="133"/>
      <c r="D17" s="133"/>
      <c r="E17" s="133"/>
      <c r="F17" s="133"/>
      <c r="G17" s="133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4"/>
      <c r="C18" s="134"/>
      <c r="D18" s="134"/>
      <c r="E18" s="134"/>
      <c r="F18" s="13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34"/>
      <c r="C19" s="134"/>
      <c r="D19" s="134"/>
      <c r="E19" s="134"/>
      <c r="F19" s="13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34"/>
      <c r="C20" s="134"/>
      <c r="D20" s="134"/>
      <c r="E20" s="134"/>
      <c r="F20" s="13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8"/>
      <c r="D21" s="135"/>
      <c r="E21" s="118"/>
      <c r="F21" s="11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37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8"/>
      <c r="D23" s="135"/>
      <c r="E23" s="118"/>
      <c r="F23" s="11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8"/>
      <c r="D24" s="135"/>
      <c r="E24" s="118"/>
      <c r="F24" s="11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8"/>
      <c r="D25" s="135"/>
      <c r="E25" s="118"/>
      <c r="F25" s="11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8"/>
      <c r="D26" s="135"/>
      <c r="E26" s="118"/>
      <c r="F26" s="11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8"/>
      <c r="D27" s="135"/>
      <c r="E27" s="118"/>
      <c r="F27" s="11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8"/>
      <c r="D28" s="135"/>
      <c r="E28" s="118"/>
      <c r="F28" s="11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8"/>
      <c r="D29" s="135"/>
      <c r="E29" s="118"/>
      <c r="F29" s="11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8"/>
      <c r="D30" s="135"/>
      <c r="E30" s="118"/>
      <c r="F30" s="11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8"/>
      <c r="D31" s="135"/>
      <c r="E31" s="118"/>
      <c r="F31" s="11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8"/>
      <c r="D32" s="135"/>
      <c r="E32" s="118"/>
      <c r="F32" s="11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8"/>
      <c r="D33" s="135"/>
      <c r="E33" s="118"/>
      <c r="F33" s="11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8"/>
      <c r="D34" s="135"/>
      <c r="E34" s="118"/>
      <c r="F34" s="11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8"/>
      <c r="D35" s="135"/>
      <c r="E35" s="118"/>
      <c r="F35" s="11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8"/>
      <c r="D36" s="135"/>
      <c r="E36" s="118"/>
      <c r="F36" s="11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8"/>
      <c r="D37" s="135"/>
      <c r="E37" s="118"/>
      <c r="F37" s="11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8"/>
      <c r="D38" s="135"/>
      <c r="E38" s="118"/>
      <c r="F38" s="11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8"/>
      <c r="D39" s="135"/>
      <c r="E39" s="118"/>
      <c r="F39" s="11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8"/>
      <c r="D40" s="135"/>
      <c r="E40" s="118"/>
      <c r="F40" s="11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8"/>
      <c r="D41" s="135"/>
      <c r="E41" s="118"/>
      <c r="F41" s="11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8"/>
      <c r="D42" s="135"/>
      <c r="E42" s="118"/>
      <c r="F42" s="11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8"/>
      <c r="D43" s="135"/>
      <c r="E43" s="118"/>
      <c r="F43" s="11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8"/>
      <c r="D44" s="135"/>
      <c r="E44" s="118"/>
      <c r="F44" s="11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8"/>
      <c r="D45" s="135"/>
      <c r="E45" s="118"/>
      <c r="F45" s="11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8"/>
      <c r="D46" s="135"/>
      <c r="E46" s="118"/>
      <c r="F46" s="11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8"/>
      <c r="D47" s="135"/>
      <c r="E47" s="118"/>
      <c r="F47" s="11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8"/>
      <c r="D48" s="135"/>
      <c r="E48" s="118"/>
      <c r="F48" s="11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8"/>
      <c r="D49" s="135"/>
      <c r="E49" s="118"/>
      <c r="F49" s="11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8"/>
      <c r="D50" s="135"/>
      <c r="E50" s="118"/>
      <c r="F50" s="11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8"/>
      <c r="D51" s="135"/>
      <c r="E51" s="118"/>
      <c r="F51" s="11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8"/>
      <c r="D52" s="135"/>
      <c r="E52" s="118"/>
      <c r="F52" s="11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8"/>
      <c r="D53" s="135"/>
      <c r="E53" s="118"/>
      <c r="F53" s="11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8"/>
      <c r="D54" s="135"/>
      <c r="E54" s="118"/>
      <c r="F54" s="11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8"/>
      <c r="D55" s="135"/>
      <c r="E55" s="118"/>
      <c r="F55" s="11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8"/>
      <c r="D56" s="135"/>
      <c r="E56" s="118"/>
      <c r="F56" s="11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8"/>
      <c r="D57" s="135"/>
      <c r="E57" s="118"/>
      <c r="F57" s="11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8"/>
      <c r="D58" s="135"/>
      <c r="E58" s="118"/>
      <c r="F58" s="11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8"/>
      <c r="D59" s="135"/>
      <c r="E59" s="118"/>
      <c r="F59" s="11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8"/>
      <c r="D60" s="135"/>
      <c r="E60" s="118"/>
      <c r="F60" s="11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8"/>
      <c r="D61" s="135"/>
      <c r="E61" s="118"/>
      <c r="F61" s="11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8"/>
      <c r="D62" s="135"/>
      <c r="E62" s="118"/>
      <c r="F62" s="11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8"/>
      <c r="D63" s="135"/>
      <c r="E63" s="118"/>
      <c r="F63" s="11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8"/>
      <c r="D64" s="135"/>
      <c r="E64" s="118"/>
      <c r="F64" s="11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8"/>
      <c r="D65" s="135"/>
      <c r="E65" s="118"/>
      <c r="F65" s="11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8"/>
      <c r="D66" s="135"/>
      <c r="E66" s="118"/>
      <c r="F66" s="11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8"/>
      <c r="D67" s="135"/>
      <c r="E67" s="118"/>
      <c r="F67" s="11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8"/>
      <c r="D68" s="135"/>
      <c r="E68" s="118"/>
      <c r="F68" s="11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8"/>
      <c r="D69" s="135"/>
      <c r="E69" s="118"/>
      <c r="F69" s="11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8"/>
      <c r="D70" s="135"/>
      <c r="E70" s="118"/>
      <c r="F70" s="11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8"/>
      <c r="D71" s="135"/>
      <c r="E71" s="118"/>
      <c r="F71" s="11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8"/>
      <c r="D72" s="135"/>
      <c r="E72" s="118"/>
      <c r="F72" s="11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8"/>
      <c r="D73" s="135"/>
      <c r="E73" s="118"/>
      <c r="F73" s="11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8"/>
      <c r="D74" s="135"/>
      <c r="E74" s="118"/>
      <c r="F74" s="11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8"/>
      <c r="D75" s="135"/>
      <c r="E75" s="118"/>
      <c r="F75" s="11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8"/>
      <c r="D76" s="135"/>
      <c r="E76" s="118"/>
      <c r="F76" s="11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8"/>
      <c r="D77" s="135"/>
      <c r="E77" s="118"/>
      <c r="F77" s="11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8"/>
      <c r="D78" s="135"/>
      <c r="E78" s="118"/>
      <c r="F78" s="11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8"/>
      <c r="D79" s="135"/>
      <c r="E79" s="118"/>
      <c r="F79" s="11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8"/>
      <c r="D80" s="135"/>
      <c r="E80" s="118"/>
      <c r="F80" s="11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8"/>
      <c r="D81" s="135"/>
      <c r="E81" s="118"/>
      <c r="F81" s="11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8"/>
      <c r="D82" s="135"/>
      <c r="E82" s="118"/>
      <c r="F82" s="11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8"/>
      <c r="D83" s="135"/>
      <c r="E83" s="118"/>
      <c r="F83" s="11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8"/>
      <c r="D84" s="135"/>
      <c r="E84" s="118"/>
      <c r="F84" s="11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8"/>
      <c r="D85" s="135"/>
      <c r="E85" s="118"/>
      <c r="F85" s="11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8"/>
      <c r="D86" s="135"/>
      <c r="E86" s="118"/>
      <c r="F86" s="11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8"/>
      <c r="D87" s="135"/>
      <c r="E87" s="118"/>
      <c r="F87" s="11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8"/>
      <c r="D88" s="135"/>
      <c r="E88" s="118"/>
      <c r="F88" s="11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8"/>
      <c r="D89" s="135"/>
      <c r="E89" s="118"/>
      <c r="F89" s="11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8"/>
      <c r="D90" s="135"/>
      <c r="E90" s="118"/>
      <c r="F90" s="11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8"/>
      <c r="D91" s="135"/>
      <c r="E91" s="118"/>
      <c r="F91" s="11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8"/>
      <c r="D92" s="135"/>
      <c r="E92" s="118"/>
      <c r="F92" s="11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8"/>
      <c r="D93" s="135"/>
      <c r="E93" s="118"/>
      <c r="F93" s="11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8"/>
      <c r="D94" s="135"/>
      <c r="E94" s="118"/>
      <c r="F94" s="11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8"/>
      <c r="D95" s="135"/>
      <c r="E95" s="118"/>
      <c r="F95" s="11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8"/>
      <c r="D96" s="135"/>
      <c r="E96" s="118"/>
      <c r="F96" s="11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8"/>
      <c r="D97" s="135"/>
      <c r="E97" s="118"/>
      <c r="F97" s="11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8"/>
      <c r="D98" s="135"/>
      <c r="E98" s="118"/>
      <c r="F98" s="11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8"/>
      <c r="D99" s="135"/>
      <c r="E99" s="118"/>
      <c r="F99" s="11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8"/>
      <c r="D100" s="135"/>
      <c r="E100" s="118"/>
      <c r="F100" s="11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8"/>
      <c r="D101" s="135"/>
      <c r="E101" s="118"/>
      <c r="F101" s="11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8"/>
      <c r="D102" s="135"/>
      <c r="E102" s="118"/>
      <c r="F102" s="118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RcE65wOlPWvAhhxqvGOqkHMECN9X9qyPs+WVzdcLrIehudaWAEpAxfFZK0mGmG3hHcMR3LGZYqrs5+5Lx4f1iQ==" saltValue="cBTDcYnvgow1K+cJASGXLw==" spinCount="100000" sheet="1" objects="1" scenarios="1"/>
  <mergeCells count="25">
    <mergeCell ref="B1:D1"/>
    <mergeCell ref="G5:H5"/>
    <mergeCell ref="B17:G17"/>
    <mergeCell ref="R16:T16"/>
    <mergeCell ref="R15:T15"/>
    <mergeCell ref="B15:G15"/>
    <mergeCell ref="B16:H16"/>
    <mergeCell ref="I7:I12"/>
    <mergeCell ref="J7:J12"/>
    <mergeCell ref="K7:K12"/>
    <mergeCell ref="B7:B8"/>
    <mergeCell ref="C7:C8"/>
    <mergeCell ref="D7:D8"/>
    <mergeCell ref="E7:E8"/>
    <mergeCell ref="L7:L8"/>
    <mergeCell ref="O7:O12"/>
    <mergeCell ref="N7:N12"/>
    <mergeCell ref="M7:M12"/>
    <mergeCell ref="L11:L12"/>
    <mergeCell ref="U7:U12"/>
    <mergeCell ref="V11:V12"/>
    <mergeCell ref="P7:P8"/>
    <mergeCell ref="T7:T8"/>
    <mergeCell ref="V7:V8"/>
    <mergeCell ref="Q7:Q8"/>
  </mergeCells>
  <conditionalFormatting sqref="G7:H13 R7:R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 T9: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 J13" xr:uid="{3539D624-7842-4B46-B217-69A9A7C14D31}">
      <formula1>"ANO,NE"</formula1>
    </dataValidation>
    <dataValidation type="list" allowBlank="1" showInputMessage="1" showErrorMessage="1" sqref="E7 E9:E13" xr:uid="{349A6282-9232-40B5-B155-0C95E3B5B228}">
      <formula1>"ks,bal,sada,m,"</formula1>
    </dataValidation>
  </dataValidations>
  <pageMargins left="0.19685039370078741" right="0.15748031496062992" top="0.31" bottom="0.11811023622047245" header="7.874015748031496E-2" footer="7.874015748031496E-2"/>
  <pageSetup paperSize="9" scale="23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V9:V13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2024-10-24T04:46:32Z</cp:lastPrinted>
  <dcterms:created xsi:type="dcterms:W3CDTF">2014-03-05T12:43:32Z</dcterms:created>
  <dcterms:modified xsi:type="dcterms:W3CDTF">2024-10-25T12:23:08Z</dcterms:modified>
</cp:coreProperties>
</file>